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elta.fin.ee/dhs/webdav/4dc359a0159cc30a053d344424455e01231fc7b3/47908040221/065e6647-543c-4d1d-9fa8-833324d52895/"/>
    </mc:Choice>
  </mc:AlternateContent>
  <xr:revisionPtr revIDLastSave="0" documentId="13_ncr:1_{79CE12CE-5679-45AF-9A34-13448E3BA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C77" i="1" l="1"/>
  <c r="C78" i="1"/>
  <c r="G23" i="1"/>
  <c r="G12" i="1"/>
  <c r="E81" i="1"/>
  <c r="G81" i="1" s="1"/>
  <c r="E84" i="1"/>
  <c r="G84" i="1" s="1"/>
  <c r="E52" i="1"/>
  <c r="G52" i="1" s="1"/>
  <c r="G67" i="1"/>
  <c r="E80" i="1"/>
  <c r="G80" i="1" s="1"/>
  <c r="E79" i="1"/>
  <c r="E45" i="1"/>
  <c r="G45" i="1" s="1"/>
  <c r="E58" i="1"/>
  <c r="G58" i="1" s="1"/>
  <c r="B34" i="1"/>
  <c r="C34" i="1"/>
  <c r="E7" i="1"/>
  <c r="B78" i="1"/>
  <c r="B77" i="1"/>
  <c r="B76" i="1"/>
  <c r="E39" i="1"/>
  <c r="G39" i="1" s="1"/>
  <c r="E37" i="1"/>
  <c r="G37" i="1" s="1"/>
  <c r="E34" i="1"/>
  <c r="G17" i="1" l="1"/>
  <c r="G31" i="1" s="1"/>
  <c r="G79" i="1" l="1"/>
  <c r="G90" i="1" s="1"/>
  <c r="G5" i="1" l="1"/>
  <c r="G4" i="1"/>
  <c r="G7" i="1" l="1"/>
  <c r="B15" i="1"/>
  <c r="C76" i="1"/>
  <c r="G9" i="1" l="1"/>
  <c r="G13" i="1"/>
  <c r="G32" i="1"/>
  <c r="G14" i="1" l="1"/>
  <c r="G92" i="1"/>
  <c r="B92" i="1" s="1"/>
  <c r="B9" i="1"/>
  <c r="B90" i="1"/>
  <c r="G91" i="1"/>
  <c r="G93" i="1" l="1"/>
</calcChain>
</file>

<file path=xl/sharedStrings.xml><?xml version="1.0" encoding="utf-8"?>
<sst xmlns="http://schemas.openxmlformats.org/spreadsheetml/2006/main" count="131" uniqueCount="104">
  <si>
    <t>Ilma km-ta</t>
  </si>
  <si>
    <t>kokku</t>
  </si>
  <si>
    <t>hind €</t>
  </si>
  <si>
    <t>in</t>
  </si>
  <si>
    <t>ilma km-ta</t>
  </si>
  <si>
    <t xml:space="preserve">hind </t>
  </si>
  <si>
    <t>aeg</t>
  </si>
  <si>
    <t>klient/Katrin</t>
  </si>
  <si>
    <t>kokku €</t>
  </si>
  <si>
    <t xml:space="preserve">Majutus </t>
  </si>
  <si>
    <t>öö</t>
  </si>
  <si>
    <t>ühik</t>
  </si>
  <si>
    <t xml:space="preserve">kogus </t>
  </si>
  <si>
    <t>€/in</t>
  </si>
  <si>
    <t>Toitlustus</t>
  </si>
  <si>
    <t>toitlustus</t>
  </si>
  <si>
    <t>Ruumid, tegevused</t>
  </si>
  <si>
    <t>lõunasöök buffet</t>
  </si>
  <si>
    <t>õhtusöök buffet</t>
  </si>
  <si>
    <t>€/maja</t>
  </si>
  <si>
    <t>maja</t>
  </si>
  <si>
    <t>kokku pakkumine</t>
  </si>
  <si>
    <t>hommikusöök buffet</t>
  </si>
  <si>
    <t>päevahind 300 €/päev</t>
  </si>
  <si>
    <t xml:space="preserve"> jagamise süsteem täpsustada päevakavas. Jooksev müük baarist või ette limiteeritud summaga (arvele)</t>
  </si>
  <si>
    <t xml:space="preserve">NB! Puhkeküla peamaja ruumides, saunades, välilaval, avalikel territooriumitel ja terrassidel on oma jookide </t>
  </si>
  <si>
    <t>toidutalumatud</t>
  </si>
  <si>
    <t>allergikud</t>
  </si>
  <si>
    <t>suupisted</t>
  </si>
  <si>
    <t>võimalik</t>
  </si>
  <si>
    <t xml:space="preserve">asjade </t>
  </si>
  <si>
    <t>hoiustamine</t>
  </si>
  <si>
    <t xml:space="preserve">majutustabeli </t>
  </si>
  <si>
    <t>alusel</t>
  </si>
  <si>
    <t>soodustus</t>
  </si>
  <si>
    <t>*rekalkulatsioon</t>
  </si>
  <si>
    <t>1-mgt maja, 2 in majas</t>
  </si>
  <si>
    <t>2-mgt maja, 4 in</t>
  </si>
  <si>
    <t>Nuckö saal</t>
  </si>
  <si>
    <t>koosviibimise üldala baariga</t>
  </si>
  <si>
    <t>bowling, piljard vastavalt kasutusele</t>
  </si>
  <si>
    <t>öine kasutus, hind 150 €/tund</t>
  </si>
  <si>
    <t xml:space="preserve">Ormsö </t>
  </si>
  <si>
    <t xml:space="preserve">konverentsisaal </t>
  </si>
  <si>
    <t>(k.a. söökide) tarbimine vaid nn. korgitasuga 10 -15 €/in x grupi suurus.  Joogid gruppidele ette tellimisel,</t>
  </si>
  <si>
    <t>check in alates 16:00/check out 12:00</t>
  </si>
  <si>
    <t>Majutus hommikubuffeega (16,00 €/in)</t>
  </si>
  <si>
    <t>Rahandusministeerium</t>
  </si>
  <si>
    <t>Grupi juht: Angela Valdi</t>
  </si>
  <si>
    <t>10:00-17:00</t>
  </si>
  <si>
    <t>9:30-10:00</t>
  </si>
  <si>
    <t>Croissant soolalõhe ja murulaugukreemiga</t>
  </si>
  <si>
    <t>Puuviljavalik</t>
  </si>
  <si>
    <t>Mangolassi</t>
  </si>
  <si>
    <t>Kohv, tee, koor, suhkur, kannuvesi</t>
  </si>
  <si>
    <t>seminarisaalis maitsestatud kannuvesi (hinnas)</t>
  </si>
  <si>
    <t>Lõunabuffee</t>
  </si>
  <si>
    <t>Supp s.h üks taimne</t>
  </si>
  <si>
    <t>Pearoad 3 varianti s.h üks taimetoit+ lisandid ja värsked salatid</t>
  </si>
  <si>
    <t>igasse toidukorda ka kala või kana!</t>
  </si>
  <si>
    <t>Dessert kook/magustoit</t>
  </si>
  <si>
    <t>Joogid kohv, tee, kannuvesi</t>
  </si>
  <si>
    <t>Kohvipaus</t>
  </si>
  <si>
    <t xml:space="preserve">Kohv, tee, koor, suhkur, kannuvesi </t>
  </si>
  <si>
    <t xml:space="preserve">Salatid 2 varianti (saab ise kokku panna, sobib taimetoitlastele) </t>
  </si>
  <si>
    <t xml:space="preserve">Pearoad 3 varianti s.h üks taimetoit+ lisandid ja värsked salatid </t>
  </si>
  <si>
    <t>Võileib või saiake</t>
  </si>
  <si>
    <t>10:00-17.00</t>
  </si>
  <si>
    <t>kohvipaus "Dirhami"</t>
  </si>
  <si>
    <t>vesi seminarisaalis kogu päeva (saali hinnas)</t>
  </si>
  <si>
    <t>9:00-10:00</t>
  </si>
  <si>
    <t>Nuckö saali</t>
  </si>
  <si>
    <t>saabumise aeg kell 9:15-9:30</t>
  </si>
  <si>
    <t>kokkuleppehind</t>
  </si>
  <si>
    <t>teatristiilis paigutus 63 in</t>
  </si>
  <si>
    <t>teatristiilis 44 in, esitlustehnika</t>
  </si>
  <si>
    <t>(Ormsös suurem grupp)</t>
  </si>
  <si>
    <t>*reaalseid ööbijaid 75-90 % pakkumisest (80/44)</t>
  </si>
  <si>
    <t>*reaalseid ööbijaid 50-75 % pakkumisest(80/44)</t>
  </si>
  <si>
    <t>pakkumine 80 in</t>
  </si>
  <si>
    <t>18:30-19:30</t>
  </si>
  <si>
    <t>9:45-12:30</t>
  </si>
  <si>
    <t>Ormsö saal</t>
  </si>
  <si>
    <t>Laktoosivaba või kaerapiim võiks valikus olla</t>
  </si>
  <si>
    <t>toidusildid eesti keeles</t>
  </si>
  <si>
    <t xml:space="preserve"> esitlustehnika, pabertahvel, Mikrofon</t>
  </si>
  <si>
    <t>Praetud kanatiivad 50 g</t>
  </si>
  <si>
    <t>Prosciutto ja Fueti valik 20/20 g</t>
  </si>
  <si>
    <t>Küüslauguleivad  25 g</t>
  </si>
  <si>
    <t>Köögiviljad dipikastmega 30/10 g</t>
  </si>
  <si>
    <t>Frititud juustuvalik  60g</t>
  </si>
  <si>
    <t>Kevadrullid 25 g</t>
  </si>
  <si>
    <t>tehnika seal olemas on „disko“ jaoks (võimendus, kõlar, mikker, ekraan)</t>
  </si>
  <si>
    <t>Mustleib vürtsikilu ja munavõiga</t>
  </si>
  <si>
    <t xml:space="preserve">Toortatra küpsisevalik(kakao, kaneel, kookose) </t>
  </si>
  <si>
    <t>Mikrofon JAH – õhtuses osas on paneelarutelu,  2 mikrofoni sinna</t>
  </si>
  <si>
    <t>kohvipaus „Ormsö“</t>
  </si>
  <si>
    <t xml:space="preserve">10:00-12:30 </t>
  </si>
  <si>
    <t>00:00-02:00</t>
  </si>
  <si>
    <t>12:30-13.30</t>
  </si>
  <si>
    <t>15:30-16:00</t>
  </si>
  <si>
    <t>19:30-00:00</t>
  </si>
  <si>
    <t>11:00-11:15</t>
  </si>
  <si>
    <t>13:00-14:00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</si>
</sst>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sz val="9"/>
      <color rgb="FF000000"/>
      <name val="Calibri"/>
      <family val="2"/>
    </font>
    <font>
      <sz val="9"/>
      <color rgb="FFA6A6A6"/>
      <name val="Calibri"/>
      <family val="2"/>
    </font>
    <font>
      <sz val="9"/>
      <color theme="0" tint="-0.499984740745262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rgb="FF000000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rgb="FFC00000"/>
      <name val="Calibri"/>
      <family val="2"/>
      <charset val="186"/>
      <scheme val="minor"/>
    </font>
    <font>
      <b/>
      <sz val="9"/>
      <name val="Calibri"/>
      <family val="2"/>
      <charset val="186"/>
    </font>
    <font>
      <sz val="9"/>
      <color rgb="FF000000"/>
      <name val="Calibri"/>
      <family val="2"/>
      <charset val="186"/>
    </font>
    <font>
      <sz val="11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</font>
    <font>
      <sz val="9"/>
      <name val="Calibri"/>
      <family val="2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0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2" fontId="4" fillId="0" borderId="0" xfId="0" applyNumberFormat="1" applyFont="1"/>
    <xf numFmtId="2" fontId="1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5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0" fontId="9" fillId="0" borderId="0" xfId="0" applyFont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9" fillId="0" borderId="0" xfId="0" applyNumberFormat="1" applyFont="1"/>
    <xf numFmtId="2" fontId="10" fillId="0" borderId="0" xfId="0" applyNumberFormat="1" applyFont="1"/>
    <xf numFmtId="14" fontId="9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2" fontId="5" fillId="0" borderId="18" xfId="0" applyNumberFormat="1" applyFont="1" applyBorder="1" applyAlignment="1">
      <alignment horizontal="right" vertical="center"/>
    </xf>
    <xf numFmtId="2" fontId="5" fillId="0" borderId="19" xfId="0" applyNumberFormat="1" applyFont="1" applyBorder="1" applyAlignment="1">
      <alignment horizontal="right" vertical="center"/>
    </xf>
    <xf numFmtId="0" fontId="5" fillId="5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vertical="center"/>
    </xf>
    <xf numFmtId="2" fontId="5" fillId="5" borderId="22" xfId="0" applyNumberFormat="1" applyFont="1" applyFill="1" applyBorder="1" applyAlignment="1">
      <alignment horizontal="right" vertical="center"/>
    </xf>
    <xf numFmtId="9" fontId="5" fillId="0" borderId="18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right" vertical="center"/>
    </xf>
    <xf numFmtId="0" fontId="5" fillId="4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2" fontId="5" fillId="3" borderId="21" xfId="0" applyNumberFormat="1" applyFont="1" applyFill="1" applyBorder="1" applyAlignment="1">
      <alignment horizontal="right" vertical="center"/>
    </xf>
    <xf numFmtId="2" fontId="5" fillId="3" borderId="22" xfId="0" applyNumberFormat="1" applyFont="1" applyFill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right" vertical="center"/>
    </xf>
    <xf numFmtId="2" fontId="1" fillId="0" borderId="12" xfId="0" applyNumberFormat="1" applyFont="1" applyBorder="1"/>
    <xf numFmtId="0" fontId="9" fillId="0" borderId="13" xfId="0" applyFont="1" applyBorder="1"/>
    <xf numFmtId="2" fontId="1" fillId="0" borderId="14" xfId="0" applyNumberFormat="1" applyFont="1" applyBorder="1"/>
    <xf numFmtId="2" fontId="1" fillId="0" borderId="17" xfId="0" applyNumberFormat="1" applyFont="1" applyBorder="1"/>
    <xf numFmtId="0" fontId="5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2" fontId="6" fillId="0" borderId="6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5" fillId="5" borderId="24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4" fontId="0" fillId="0" borderId="0" xfId="0" applyNumberFormat="1"/>
    <xf numFmtId="20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2" fontId="2" fillId="0" borderId="1" xfId="0" applyNumberFormat="1" applyFont="1" applyBorder="1"/>
    <xf numFmtId="2" fontId="2" fillId="0" borderId="6" xfId="0" applyNumberFormat="1" applyFont="1" applyBorder="1"/>
    <xf numFmtId="2" fontId="13" fillId="0" borderId="1" xfId="0" applyNumberFormat="1" applyFont="1" applyBorder="1"/>
    <xf numFmtId="2" fontId="12" fillId="0" borderId="1" xfId="0" applyNumberFormat="1" applyFont="1" applyBorder="1" applyAlignment="1">
      <alignment horizontal="right" vertical="center"/>
    </xf>
    <xf numFmtId="14" fontId="12" fillId="2" borderId="21" xfId="0" applyNumberFormat="1" applyFont="1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5" xfId="0" applyFont="1" applyBorder="1" applyAlignment="1">
      <alignment horizontal="right" vertical="center"/>
    </xf>
    <xf numFmtId="2" fontId="15" fillId="0" borderId="6" xfId="0" applyNumberFormat="1" applyFont="1" applyBorder="1" applyAlignment="1">
      <alignment horizontal="right" vertical="center"/>
    </xf>
    <xf numFmtId="2" fontId="16" fillId="0" borderId="6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9" fontId="5" fillId="0" borderId="26" xfId="1" applyFont="1" applyBorder="1" applyAlignment="1">
      <alignment horizontal="center" vertical="center"/>
    </xf>
    <xf numFmtId="2" fontId="5" fillId="0" borderId="26" xfId="0" applyNumberFormat="1" applyFont="1" applyBorder="1" applyAlignment="1">
      <alignment vertical="center"/>
    </xf>
    <xf numFmtId="2" fontId="18" fillId="0" borderId="27" xfId="0" applyNumberFormat="1" applyFont="1" applyBorder="1" applyAlignment="1">
      <alignment horizontal="right" vertical="center"/>
    </xf>
    <xf numFmtId="9" fontId="12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0" fontId="0" fillId="0" borderId="14" xfId="0" applyBorder="1"/>
    <xf numFmtId="0" fontId="17" fillId="0" borderId="1" xfId="0" applyFont="1" applyBorder="1"/>
    <xf numFmtId="14" fontId="0" fillId="0" borderId="1" xfId="0" applyNumberFormat="1" applyBorder="1"/>
    <xf numFmtId="14" fontId="12" fillId="3" borderId="24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right" vertical="center"/>
    </xf>
    <xf numFmtId="2" fontId="5" fillId="3" borderId="28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2" fontId="5" fillId="3" borderId="18" xfId="0" applyNumberFormat="1" applyFont="1" applyFill="1" applyBorder="1" applyAlignment="1">
      <alignment horizontal="right" vertical="center"/>
    </xf>
    <xf numFmtId="2" fontId="5" fillId="3" borderId="19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20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right" vertical="center"/>
    </xf>
    <xf numFmtId="0" fontId="0" fillId="0" borderId="6" xfId="0" applyBorder="1"/>
    <xf numFmtId="2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right" vertical="center"/>
    </xf>
    <xf numFmtId="2" fontId="19" fillId="0" borderId="6" xfId="0" applyNumberFormat="1" applyFont="1" applyBorder="1" applyAlignment="1">
      <alignment horizontal="right" vertical="center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workbookViewId="0"/>
  </sheetViews>
  <sheetFormatPr defaultRowHeight="15" x14ac:dyDescent="0.25"/>
  <cols>
    <col min="1" max="1" width="19.85546875" customWidth="1"/>
    <col min="2" max="2" width="13.85546875" style="73" customWidth="1"/>
    <col min="3" max="3" width="38.7109375" customWidth="1"/>
    <col min="4" max="4" width="5.7109375" customWidth="1"/>
    <col min="5" max="5" width="5.140625" style="73" customWidth="1"/>
    <col min="6" max="6" width="6.5703125" style="1" customWidth="1"/>
    <col min="7" max="7" width="9.42578125" style="6" customWidth="1"/>
    <col min="9" max="9" width="14.42578125" customWidth="1"/>
    <col min="10" max="10" width="14.7109375" customWidth="1"/>
    <col min="12" max="12" width="14.42578125" customWidth="1"/>
    <col min="13" max="13" width="12" customWidth="1"/>
    <col min="15" max="15" width="10.7109375" customWidth="1"/>
  </cols>
  <sheetData>
    <row r="1" spans="1:10" ht="12" customHeight="1" x14ac:dyDescent="0.25">
      <c r="A1" s="36" t="s">
        <v>47</v>
      </c>
      <c r="B1" s="39">
        <v>62</v>
      </c>
      <c r="C1" s="40" t="s">
        <v>79</v>
      </c>
      <c r="D1" s="36" t="s">
        <v>48</v>
      </c>
      <c r="E1" s="39"/>
      <c r="F1" s="41"/>
      <c r="G1" s="42"/>
    </row>
    <row r="2" spans="1:10" ht="12" customHeight="1" thickBot="1" x14ac:dyDescent="0.3">
      <c r="A2" s="43">
        <v>45818</v>
      </c>
      <c r="B2" s="43">
        <v>45819</v>
      </c>
      <c r="C2" s="36"/>
      <c r="D2" s="36" t="s">
        <v>72</v>
      </c>
      <c r="E2" s="39"/>
      <c r="F2" s="97"/>
      <c r="G2" s="42"/>
    </row>
    <row r="3" spans="1:10" ht="12" customHeight="1" thickBot="1" x14ac:dyDescent="0.3">
      <c r="A3" s="48" t="s">
        <v>9</v>
      </c>
      <c r="B3" s="49" t="s">
        <v>20</v>
      </c>
      <c r="C3" s="50" t="s">
        <v>45</v>
      </c>
      <c r="D3" s="49" t="s">
        <v>10</v>
      </c>
      <c r="E3" s="49" t="s">
        <v>3</v>
      </c>
      <c r="F3" s="84" t="s">
        <v>19</v>
      </c>
      <c r="G3" s="51" t="s">
        <v>8</v>
      </c>
    </row>
    <row r="4" spans="1:10" ht="12" customHeight="1" x14ac:dyDescent="0.25">
      <c r="A4" s="68" t="s">
        <v>29</v>
      </c>
      <c r="B4" s="44">
        <v>20</v>
      </c>
      <c r="C4" s="45" t="s">
        <v>36</v>
      </c>
      <c r="D4" s="44">
        <v>1</v>
      </c>
      <c r="E4" s="44">
        <v>40</v>
      </c>
      <c r="F4" s="9">
        <v>119</v>
      </c>
      <c r="G4" s="47">
        <f t="shared" ref="G4:G5" si="0">F4*B4*D4</f>
        <v>2380</v>
      </c>
    </row>
    <row r="5" spans="1:10" ht="12" customHeight="1" x14ac:dyDescent="0.25">
      <c r="A5" s="17" t="s">
        <v>30</v>
      </c>
      <c r="B5" s="8">
        <v>1</v>
      </c>
      <c r="C5" s="7" t="s">
        <v>37</v>
      </c>
      <c r="D5" s="8">
        <v>1</v>
      </c>
      <c r="E5" s="8">
        <v>4</v>
      </c>
      <c r="F5" s="9">
        <v>229</v>
      </c>
      <c r="G5" s="18">
        <f t="shared" si="0"/>
        <v>229</v>
      </c>
    </row>
    <row r="6" spans="1:10" ht="12" customHeight="1" x14ac:dyDescent="0.25">
      <c r="A6" s="17" t="s">
        <v>31</v>
      </c>
      <c r="B6" s="8"/>
      <c r="C6" s="7"/>
      <c r="D6" s="8"/>
      <c r="E6" s="8"/>
      <c r="F6" s="9"/>
      <c r="G6" s="18"/>
    </row>
    <row r="7" spans="1:10" ht="12" customHeight="1" x14ac:dyDescent="0.25">
      <c r="A7" s="17"/>
      <c r="B7" s="8"/>
      <c r="C7" s="10" t="s">
        <v>1</v>
      </c>
      <c r="D7" s="8"/>
      <c r="E7" s="96">
        <f>SUM(E4:E6)</f>
        <v>44</v>
      </c>
      <c r="F7" s="11"/>
      <c r="G7" s="18">
        <f>SUM(G4:G6)</f>
        <v>2609</v>
      </c>
    </row>
    <row r="8" spans="1:10" ht="12" customHeight="1" x14ac:dyDescent="0.25">
      <c r="A8" s="77"/>
      <c r="B8" s="2" t="s">
        <v>34</v>
      </c>
      <c r="C8" s="85" t="s">
        <v>46</v>
      </c>
      <c r="D8" s="12">
        <v>0.2</v>
      </c>
      <c r="E8" s="8"/>
      <c r="F8" s="11"/>
      <c r="G8" s="107"/>
    </row>
    <row r="9" spans="1:10" ht="12" customHeight="1" x14ac:dyDescent="0.25">
      <c r="A9" s="19" t="s">
        <v>13</v>
      </c>
      <c r="B9" s="78">
        <f>G8/E7/D4</f>
        <v>0</v>
      </c>
      <c r="C9" s="10" t="s">
        <v>0</v>
      </c>
      <c r="D9" s="8"/>
      <c r="E9" s="8"/>
      <c r="F9" s="11"/>
      <c r="G9" s="74">
        <f>G8/1.13</f>
        <v>0</v>
      </c>
    </row>
    <row r="10" spans="1:10" ht="12" customHeight="1" x14ac:dyDescent="0.25">
      <c r="A10" s="17"/>
      <c r="B10" s="8"/>
      <c r="C10" s="10"/>
      <c r="D10" s="8"/>
      <c r="E10" s="8"/>
      <c r="F10" s="11"/>
      <c r="G10" s="74"/>
    </row>
    <row r="11" spans="1:10" ht="12" customHeight="1" x14ac:dyDescent="0.25">
      <c r="A11" s="17" t="s">
        <v>35</v>
      </c>
      <c r="B11" s="8" t="s">
        <v>34</v>
      </c>
      <c r="C11" s="10" t="s">
        <v>77</v>
      </c>
      <c r="D11" s="76">
        <v>0.15</v>
      </c>
      <c r="E11" s="75"/>
      <c r="F11" s="11"/>
      <c r="G11" s="74"/>
    </row>
    <row r="12" spans="1:10" ht="12" customHeight="1" x14ac:dyDescent="0.25">
      <c r="A12" s="17" t="s">
        <v>32</v>
      </c>
      <c r="B12" s="8"/>
      <c r="C12" s="10" t="s">
        <v>0</v>
      </c>
      <c r="D12" s="8"/>
      <c r="E12" s="8"/>
      <c r="F12" s="11"/>
      <c r="G12" s="74">
        <f>G11/1.13</f>
        <v>0</v>
      </c>
    </row>
    <row r="13" spans="1:10" ht="12" customHeight="1" x14ac:dyDescent="0.25">
      <c r="A13" s="17" t="s">
        <v>33</v>
      </c>
      <c r="B13" s="8" t="s">
        <v>34</v>
      </c>
      <c r="C13" s="10" t="s">
        <v>78</v>
      </c>
      <c r="D13" s="114">
        <v>0.1</v>
      </c>
      <c r="E13" s="8"/>
      <c r="F13" s="11"/>
      <c r="G13" s="106">
        <f>G7-(G7*D13)</f>
        <v>2348.1</v>
      </c>
    </row>
    <row r="14" spans="1:10" ht="12" customHeight="1" thickBot="1" x14ac:dyDescent="0.3">
      <c r="A14" s="108"/>
      <c r="B14" s="109"/>
      <c r="C14" s="110" t="s">
        <v>0</v>
      </c>
      <c r="D14" s="111"/>
      <c r="E14" s="109"/>
      <c r="F14" s="112"/>
      <c r="G14" s="113">
        <f>G13/1.13</f>
        <v>2077.9646017699115</v>
      </c>
    </row>
    <row r="15" spans="1:10" ht="12" customHeight="1" thickBot="1" x14ac:dyDescent="0.3">
      <c r="A15" s="53" t="s">
        <v>16</v>
      </c>
      <c r="B15" s="102">
        <f>A2</f>
        <v>45818</v>
      </c>
      <c r="C15" s="54"/>
      <c r="D15" s="55"/>
      <c r="E15" s="55" t="s">
        <v>11</v>
      </c>
      <c r="F15" s="56" t="s">
        <v>2</v>
      </c>
      <c r="G15" s="57" t="s">
        <v>8</v>
      </c>
      <c r="J15" s="86"/>
    </row>
    <row r="16" spans="1:10" ht="12" customHeight="1" x14ac:dyDescent="0.25">
      <c r="A16" s="27"/>
      <c r="B16" s="29"/>
      <c r="C16" s="115"/>
      <c r="D16" s="29"/>
      <c r="E16" s="29"/>
      <c r="F16" s="30"/>
      <c r="G16" s="116"/>
    </row>
    <row r="17" spans="1:10" ht="12" customHeight="1" x14ac:dyDescent="0.25">
      <c r="A17" s="71" t="s">
        <v>42</v>
      </c>
      <c r="B17" s="44" t="s">
        <v>67</v>
      </c>
      <c r="C17" s="45" t="s">
        <v>23</v>
      </c>
      <c r="D17" s="52"/>
      <c r="E17" s="44">
        <v>1</v>
      </c>
      <c r="F17" s="46">
        <v>300</v>
      </c>
      <c r="G17" s="47">
        <f>E17*F17-(E17*F17*D17)</f>
        <v>300</v>
      </c>
    </row>
    <row r="18" spans="1:10" ht="12" customHeight="1" x14ac:dyDescent="0.25">
      <c r="A18" s="71" t="s">
        <v>43</v>
      </c>
      <c r="B18" s="44"/>
      <c r="C18" s="45" t="s">
        <v>74</v>
      </c>
      <c r="D18" s="52"/>
      <c r="E18" s="44"/>
      <c r="F18" s="46"/>
      <c r="G18" s="47"/>
    </row>
    <row r="19" spans="1:10" ht="12" customHeight="1" x14ac:dyDescent="0.25">
      <c r="A19" s="71"/>
      <c r="B19" s="44"/>
      <c r="C19" s="45" t="s">
        <v>85</v>
      </c>
      <c r="D19" s="52"/>
      <c r="E19" s="44">
        <v>2</v>
      </c>
      <c r="F19" s="46"/>
      <c r="G19" s="47"/>
    </row>
    <row r="20" spans="1:10" ht="12" customHeight="1" x14ac:dyDescent="0.25">
      <c r="A20" s="19"/>
      <c r="B20" s="8"/>
      <c r="C20" s="88" t="s">
        <v>95</v>
      </c>
      <c r="E20"/>
      <c r="F20"/>
      <c r="G20" s="117"/>
    </row>
    <row r="21" spans="1:10" ht="12" customHeight="1" x14ac:dyDescent="0.25">
      <c r="A21" s="19"/>
      <c r="B21" s="8"/>
      <c r="C21" s="7"/>
      <c r="D21" s="8"/>
      <c r="E21" s="8"/>
      <c r="F21" s="11"/>
      <c r="G21" s="18"/>
    </row>
    <row r="22" spans="1:10" ht="12" customHeight="1" x14ac:dyDescent="0.25">
      <c r="A22" s="19" t="s">
        <v>38</v>
      </c>
      <c r="B22" s="137" t="s">
        <v>101</v>
      </c>
      <c r="C22" s="7" t="s">
        <v>39</v>
      </c>
      <c r="D22" s="12">
        <v>0.33329999999999999</v>
      </c>
      <c r="E22" s="8">
        <v>4</v>
      </c>
      <c r="F22" s="11">
        <v>75</v>
      </c>
      <c r="G22" s="18">
        <f>E22*F22-(E22*F22*D22)-0.01</f>
        <v>200</v>
      </c>
      <c r="J22" s="86"/>
    </row>
    <row r="23" spans="1:10" ht="12" customHeight="1" x14ac:dyDescent="0.25">
      <c r="A23" s="19"/>
      <c r="B23" s="8" t="s">
        <v>98</v>
      </c>
      <c r="C23" s="7" t="s">
        <v>41</v>
      </c>
      <c r="D23" s="8"/>
      <c r="E23" s="8">
        <v>2</v>
      </c>
      <c r="F23" s="11">
        <v>150</v>
      </c>
      <c r="G23" s="18">
        <f t="shared" ref="G23" si="1">E23*F23</f>
        <v>300</v>
      </c>
    </row>
    <row r="24" spans="1:10" ht="12" customHeight="1" x14ac:dyDescent="0.25">
      <c r="A24" s="19"/>
      <c r="B24" s="8"/>
      <c r="C24" s="7" t="s">
        <v>40</v>
      </c>
      <c r="D24" s="8"/>
      <c r="E24" s="8"/>
      <c r="F24" s="11"/>
      <c r="G24" s="18"/>
    </row>
    <row r="25" spans="1:10" ht="12" customHeight="1" x14ac:dyDescent="0.25">
      <c r="A25" s="19"/>
      <c r="B25" s="8"/>
      <c r="C25" s="7" t="s">
        <v>92</v>
      </c>
      <c r="D25" s="8"/>
      <c r="E25" s="8"/>
      <c r="F25" s="11"/>
      <c r="G25" s="18"/>
    </row>
    <row r="26" spans="1:10" ht="12" customHeight="1" x14ac:dyDescent="0.25">
      <c r="A26" s="19"/>
      <c r="B26" s="103">
        <v>45819</v>
      </c>
      <c r="C26" s="7"/>
      <c r="D26" s="8"/>
      <c r="E26" s="8"/>
      <c r="F26" s="11"/>
      <c r="G26" s="18"/>
    </row>
    <row r="27" spans="1:10" ht="12" customHeight="1" x14ac:dyDescent="0.25">
      <c r="A27" s="105" t="s">
        <v>82</v>
      </c>
      <c r="B27" s="8" t="s">
        <v>81</v>
      </c>
      <c r="C27" s="7" t="s">
        <v>73</v>
      </c>
      <c r="D27" s="8"/>
      <c r="E27" s="8">
        <v>1</v>
      </c>
      <c r="F27" s="11">
        <v>0</v>
      </c>
      <c r="G27" s="18"/>
    </row>
    <row r="28" spans="1:10" ht="12" customHeight="1" x14ac:dyDescent="0.25">
      <c r="A28" s="19" t="s">
        <v>76</v>
      </c>
      <c r="B28" s="8"/>
      <c r="C28" s="7" t="s">
        <v>75</v>
      </c>
      <c r="D28" s="8"/>
      <c r="E28" s="8"/>
      <c r="F28" s="11"/>
      <c r="G28" s="18"/>
    </row>
    <row r="29" spans="1:10" ht="12" customHeight="1" x14ac:dyDescent="0.25">
      <c r="A29" s="19"/>
      <c r="B29" s="8"/>
      <c r="C29" s="7"/>
      <c r="D29" s="12"/>
      <c r="E29" s="8"/>
      <c r="F29" s="11"/>
      <c r="G29" s="18"/>
    </row>
    <row r="30" spans="1:10" ht="12" customHeight="1" x14ac:dyDescent="0.25">
      <c r="A30" s="19"/>
      <c r="B30" s="8"/>
      <c r="C30" s="7"/>
      <c r="D30" s="12"/>
      <c r="E30" s="8"/>
      <c r="F30" s="11"/>
      <c r="G30" s="18"/>
    </row>
    <row r="31" spans="1:10" ht="12" customHeight="1" x14ac:dyDescent="0.25">
      <c r="A31" s="19"/>
      <c r="B31" s="8"/>
      <c r="C31" s="10" t="s">
        <v>5</v>
      </c>
      <c r="D31" s="8"/>
      <c r="E31" s="8"/>
      <c r="F31" s="11"/>
      <c r="G31" s="32">
        <f>SUM(G16:G30)</f>
        <v>800</v>
      </c>
    </row>
    <row r="32" spans="1:10" ht="12" customHeight="1" thickBot="1" x14ac:dyDescent="0.3">
      <c r="A32" s="72"/>
      <c r="B32" s="21"/>
      <c r="C32" s="22" t="s">
        <v>4</v>
      </c>
      <c r="D32" s="21"/>
      <c r="E32" s="21"/>
      <c r="F32" s="23"/>
      <c r="G32" s="24">
        <f>G31/1.22</f>
        <v>655.73770491803282</v>
      </c>
    </row>
    <row r="33" spans="1:8" ht="12" customHeight="1" thickBot="1" x14ac:dyDescent="0.3">
      <c r="A33" s="58" t="s">
        <v>14</v>
      </c>
      <c r="B33" s="59" t="s">
        <v>6</v>
      </c>
      <c r="C33" s="60" t="s">
        <v>7</v>
      </c>
      <c r="D33" s="59" t="s">
        <v>11</v>
      </c>
      <c r="E33" s="59" t="s">
        <v>12</v>
      </c>
      <c r="F33" s="61" t="s">
        <v>2</v>
      </c>
      <c r="G33" s="62" t="s">
        <v>8</v>
      </c>
    </row>
    <row r="34" spans="1:8" ht="12" customHeight="1" thickBot="1" x14ac:dyDescent="0.3">
      <c r="A34" s="33"/>
      <c r="B34" s="120">
        <f>A2</f>
        <v>45818</v>
      </c>
      <c r="C34" s="121" t="str">
        <f>A1</f>
        <v>Rahandusministeerium</v>
      </c>
      <c r="D34" s="122"/>
      <c r="E34" s="122">
        <f>B1</f>
        <v>62</v>
      </c>
      <c r="F34" s="123"/>
      <c r="G34" s="124"/>
    </row>
    <row r="35" spans="1:8" ht="12" customHeight="1" x14ac:dyDescent="0.25">
      <c r="A35" s="130"/>
      <c r="B35" s="131" t="s">
        <v>26</v>
      </c>
      <c r="C35" s="115" t="s">
        <v>84</v>
      </c>
      <c r="D35" s="29"/>
      <c r="E35" s="29"/>
      <c r="F35" s="132"/>
      <c r="G35" s="116"/>
    </row>
    <row r="36" spans="1:8" ht="12" customHeight="1" x14ac:dyDescent="0.25">
      <c r="A36" s="17"/>
      <c r="B36" s="8" t="s">
        <v>27</v>
      </c>
      <c r="C36" s="89" t="s">
        <v>83</v>
      </c>
      <c r="D36" s="118"/>
      <c r="E36" s="119"/>
      <c r="F36" s="77"/>
      <c r="G36" s="133"/>
    </row>
    <row r="37" spans="1:8" ht="12" customHeight="1" x14ac:dyDescent="0.25">
      <c r="A37" s="17"/>
      <c r="B37" s="16" t="s">
        <v>49</v>
      </c>
      <c r="C37" s="7" t="s">
        <v>69</v>
      </c>
      <c r="D37" s="8"/>
      <c r="E37" s="8">
        <f>B1</f>
        <v>62</v>
      </c>
      <c r="F37" s="101">
        <v>0</v>
      </c>
      <c r="G37" s="18">
        <f>E37*F37</f>
        <v>0</v>
      </c>
    </row>
    <row r="38" spans="1:8" ht="12" customHeight="1" x14ac:dyDescent="0.25">
      <c r="A38" s="17"/>
      <c r="B38" s="16"/>
      <c r="C38" s="7"/>
      <c r="D38" s="8"/>
      <c r="E38" s="8"/>
      <c r="F38" s="9"/>
      <c r="G38" s="18"/>
    </row>
    <row r="39" spans="1:8" ht="12.6" customHeight="1" x14ac:dyDescent="0.25">
      <c r="A39" s="17"/>
      <c r="B39" s="16" t="s">
        <v>50</v>
      </c>
      <c r="C39" s="7" t="s">
        <v>68</v>
      </c>
      <c r="D39" s="8"/>
      <c r="E39" s="8">
        <f>B1</f>
        <v>62</v>
      </c>
      <c r="F39" s="9">
        <v>7.9</v>
      </c>
      <c r="G39" s="18">
        <f t="shared" ref="G39:G67" si="2">E39*F39</f>
        <v>489.8</v>
      </c>
    </row>
    <row r="40" spans="1:8" ht="12.6" customHeight="1" x14ac:dyDescent="0.25">
      <c r="A40" s="17"/>
      <c r="B40" s="16"/>
      <c r="C40" s="89" t="s">
        <v>51</v>
      </c>
      <c r="D40" s="89"/>
      <c r="E40" s="90"/>
      <c r="F40" s="98"/>
      <c r="G40" s="18"/>
    </row>
    <row r="41" spans="1:8" ht="12.6" customHeight="1" x14ac:dyDescent="0.25">
      <c r="A41" s="17"/>
      <c r="B41" s="16"/>
      <c r="C41" s="89" t="s">
        <v>52</v>
      </c>
      <c r="D41" s="89"/>
      <c r="E41" s="90"/>
      <c r="F41" s="98"/>
      <c r="G41" s="18"/>
    </row>
    <row r="42" spans="1:8" ht="12.6" customHeight="1" x14ac:dyDescent="0.25">
      <c r="A42" s="17"/>
      <c r="B42" s="16"/>
      <c r="C42" s="89" t="s">
        <v>53</v>
      </c>
      <c r="D42" s="89"/>
      <c r="E42" s="90"/>
      <c r="F42" s="98"/>
      <c r="G42" s="18"/>
    </row>
    <row r="43" spans="1:8" ht="12" customHeight="1" x14ac:dyDescent="0.25">
      <c r="A43" s="17"/>
      <c r="B43" s="16"/>
      <c r="C43" s="89" t="s">
        <v>54</v>
      </c>
      <c r="D43" s="89"/>
      <c r="E43" s="90"/>
      <c r="F43" s="98"/>
      <c r="G43" s="18"/>
    </row>
    <row r="44" spans="1:8" ht="12" customHeight="1" x14ac:dyDescent="0.25">
      <c r="A44" s="17"/>
      <c r="B44" s="16"/>
      <c r="C44" s="89"/>
      <c r="D44" s="89"/>
      <c r="E44" s="90"/>
      <c r="F44" s="98"/>
      <c r="G44" s="18"/>
    </row>
    <row r="45" spans="1:8" ht="12" customHeight="1" x14ac:dyDescent="0.25">
      <c r="A45" s="17"/>
      <c r="B45" s="16" t="s">
        <v>99</v>
      </c>
      <c r="C45" s="89" t="s">
        <v>17</v>
      </c>
      <c r="D45" s="89"/>
      <c r="E45" s="90">
        <f>B1</f>
        <v>62</v>
      </c>
      <c r="F45" s="98">
        <v>18</v>
      </c>
      <c r="G45" s="18">
        <f t="shared" ref="G45" si="3">E45*F45</f>
        <v>1116</v>
      </c>
    </row>
    <row r="46" spans="1:8" ht="12" customHeight="1" x14ac:dyDescent="0.25">
      <c r="A46" s="17"/>
      <c r="B46" s="16"/>
      <c r="C46" s="89" t="s">
        <v>57</v>
      </c>
      <c r="D46" s="89"/>
      <c r="E46" s="89"/>
      <c r="F46" s="98"/>
      <c r="G46" s="99"/>
      <c r="H46" s="88"/>
    </row>
    <row r="47" spans="1:8" ht="12" customHeight="1" x14ac:dyDescent="0.25">
      <c r="A47" s="17"/>
      <c r="B47" s="16"/>
      <c r="C47" s="89" t="s">
        <v>58</v>
      </c>
      <c r="D47" s="89"/>
      <c r="E47" s="89"/>
      <c r="F47" s="98"/>
      <c r="G47" s="99"/>
      <c r="H47" s="88"/>
    </row>
    <row r="48" spans="1:8" ht="12" customHeight="1" x14ac:dyDescent="0.25">
      <c r="A48" s="17"/>
      <c r="B48" s="16"/>
      <c r="C48" s="104" t="s">
        <v>59</v>
      </c>
      <c r="D48" s="89"/>
      <c r="E48" s="89"/>
      <c r="F48" s="98"/>
      <c r="G48" s="99"/>
      <c r="H48" s="88"/>
    </row>
    <row r="49" spans="1:10" ht="12" customHeight="1" x14ac:dyDescent="0.25">
      <c r="A49" s="17"/>
      <c r="B49" s="16"/>
      <c r="C49" s="89" t="s">
        <v>60</v>
      </c>
      <c r="D49" s="89"/>
      <c r="E49" s="89"/>
      <c r="F49" s="98"/>
      <c r="G49" s="99"/>
      <c r="H49" s="88"/>
    </row>
    <row r="50" spans="1:10" ht="12" customHeight="1" x14ac:dyDescent="0.25">
      <c r="A50" s="17"/>
      <c r="B50" s="16"/>
      <c r="C50" s="89" t="s">
        <v>61</v>
      </c>
      <c r="D50" s="89"/>
      <c r="E50" s="89"/>
      <c r="F50" s="98"/>
      <c r="G50" s="99"/>
      <c r="H50" s="88"/>
    </row>
    <row r="51" spans="1:10" ht="12" customHeight="1" x14ac:dyDescent="0.25">
      <c r="A51" s="17"/>
      <c r="B51" s="16"/>
      <c r="C51" s="89"/>
      <c r="D51" s="89"/>
      <c r="E51" s="89"/>
      <c r="F51" s="98"/>
      <c r="G51" s="99"/>
      <c r="H51" s="88"/>
    </row>
    <row r="52" spans="1:10" ht="12" customHeight="1" x14ac:dyDescent="0.25">
      <c r="A52" s="17"/>
      <c r="B52" s="16" t="s">
        <v>100</v>
      </c>
      <c r="C52" s="89" t="s">
        <v>96</v>
      </c>
      <c r="D52" s="89"/>
      <c r="E52" s="90">
        <f>B1</f>
        <v>62</v>
      </c>
      <c r="F52" s="100">
        <v>6.9</v>
      </c>
      <c r="G52" s="99">
        <f t="shared" ref="G52" si="4">E52*F52</f>
        <v>427.8</v>
      </c>
      <c r="H52" s="88"/>
    </row>
    <row r="53" spans="1:10" ht="12" customHeight="1" x14ac:dyDescent="0.25">
      <c r="A53" s="17"/>
      <c r="B53" s="16"/>
      <c r="C53" s="89" t="s">
        <v>93</v>
      </c>
      <c r="D53" s="77"/>
      <c r="E53" s="77"/>
      <c r="F53" s="98"/>
      <c r="G53" s="99"/>
      <c r="H53" s="88"/>
    </row>
    <row r="54" spans="1:10" ht="12" customHeight="1" x14ac:dyDescent="0.25">
      <c r="A54" s="17"/>
      <c r="B54" s="16"/>
      <c r="C54" s="89" t="s">
        <v>94</v>
      </c>
      <c r="D54" s="77"/>
      <c r="E54" s="77"/>
      <c r="F54" s="98"/>
      <c r="G54" s="99"/>
      <c r="H54" s="88"/>
      <c r="J54" s="87"/>
    </row>
    <row r="55" spans="1:10" ht="12" customHeight="1" x14ac:dyDescent="0.25">
      <c r="A55" s="17"/>
      <c r="B55" s="16"/>
      <c r="C55" s="89" t="s">
        <v>63</v>
      </c>
      <c r="D55" s="89"/>
      <c r="E55" s="89"/>
      <c r="F55" s="98"/>
      <c r="G55" s="99"/>
      <c r="H55" s="88"/>
    </row>
    <row r="56" spans="1:10" ht="12" customHeight="1" x14ac:dyDescent="0.25">
      <c r="A56" s="17"/>
      <c r="B56" s="16"/>
      <c r="C56" s="89"/>
      <c r="D56" s="89"/>
      <c r="E56" s="90"/>
      <c r="F56" s="98"/>
      <c r="G56" s="18"/>
    </row>
    <row r="57" spans="1:10" ht="12" customHeight="1" x14ac:dyDescent="0.25">
      <c r="A57" s="17"/>
      <c r="B57" s="16"/>
      <c r="C57" s="89"/>
      <c r="D57" s="89"/>
      <c r="E57" s="90"/>
      <c r="F57" s="98"/>
      <c r="G57" s="18"/>
      <c r="J57" s="86"/>
    </row>
    <row r="58" spans="1:10" ht="12" customHeight="1" x14ac:dyDescent="0.25">
      <c r="A58" s="17"/>
      <c r="B58" s="16" t="s">
        <v>80</v>
      </c>
      <c r="C58" s="7" t="s">
        <v>18</v>
      </c>
      <c r="D58" s="8"/>
      <c r="E58" s="96">
        <f>B1+3</f>
        <v>65</v>
      </c>
      <c r="F58" s="9">
        <v>21</v>
      </c>
      <c r="G58" s="18">
        <f t="shared" si="2"/>
        <v>1365</v>
      </c>
    </row>
    <row r="59" spans="1:10" ht="12" customHeight="1" x14ac:dyDescent="0.25">
      <c r="A59" s="17"/>
      <c r="B59" s="16"/>
      <c r="C59" s="89" t="s">
        <v>64</v>
      </c>
      <c r="D59" s="89"/>
      <c r="E59" s="89"/>
      <c r="F59" s="9"/>
      <c r="G59" s="18"/>
    </row>
    <row r="60" spans="1:10" ht="12" customHeight="1" x14ac:dyDescent="0.25">
      <c r="A60" s="17"/>
      <c r="B60" s="16"/>
      <c r="C60" s="89" t="s">
        <v>65</v>
      </c>
      <c r="D60" s="89"/>
      <c r="E60" s="89"/>
      <c r="F60" s="9"/>
      <c r="G60" s="18"/>
    </row>
    <row r="61" spans="1:10" ht="12" customHeight="1" x14ac:dyDescent="0.25">
      <c r="A61" s="17"/>
      <c r="B61" s="16"/>
      <c r="C61" s="104" t="s">
        <v>59</v>
      </c>
      <c r="D61" s="89"/>
      <c r="E61" s="89"/>
      <c r="F61" s="9"/>
      <c r="G61" s="18"/>
    </row>
    <row r="62" spans="1:10" ht="12" customHeight="1" x14ac:dyDescent="0.25">
      <c r="A62" s="17"/>
      <c r="B62" s="16"/>
      <c r="C62" s="89" t="s">
        <v>60</v>
      </c>
      <c r="D62" s="89"/>
      <c r="E62" s="89"/>
      <c r="F62" s="9"/>
      <c r="G62" s="18"/>
    </row>
    <row r="63" spans="1:10" ht="12" customHeight="1" x14ac:dyDescent="0.25">
      <c r="A63" s="17"/>
      <c r="B63" s="16"/>
      <c r="C63" s="89" t="s">
        <v>63</v>
      </c>
      <c r="D63" s="89"/>
      <c r="E63" s="89"/>
      <c r="F63" s="9"/>
      <c r="G63" s="18"/>
    </row>
    <row r="64" spans="1:10" ht="12" customHeight="1" x14ac:dyDescent="0.25">
      <c r="A64" s="17"/>
      <c r="B64" s="16"/>
      <c r="C64" s="7"/>
      <c r="D64" s="8"/>
      <c r="E64" s="8"/>
      <c r="F64" s="9"/>
      <c r="G64" s="18"/>
    </row>
    <row r="65" spans="1:7" ht="12" customHeight="1" x14ac:dyDescent="0.25">
      <c r="A65" s="17"/>
      <c r="B65" s="16"/>
      <c r="C65" s="7"/>
      <c r="D65" s="8"/>
      <c r="E65" s="8"/>
      <c r="F65" s="9"/>
      <c r="G65" s="18"/>
    </row>
    <row r="66" spans="1:7" ht="12" customHeight="1" x14ac:dyDescent="0.25">
      <c r="A66" s="17"/>
      <c r="B66" s="16">
        <v>0.875</v>
      </c>
      <c r="C66" s="7" t="s">
        <v>71</v>
      </c>
      <c r="D66" s="8"/>
      <c r="E66" s="8"/>
      <c r="F66" s="9"/>
      <c r="G66" s="18"/>
    </row>
    <row r="67" spans="1:7" ht="12" customHeight="1" x14ac:dyDescent="0.25">
      <c r="A67" s="17"/>
      <c r="B67" s="16"/>
      <c r="C67" s="7" t="s">
        <v>28</v>
      </c>
      <c r="D67" s="8"/>
      <c r="E67" s="137">
        <v>25</v>
      </c>
      <c r="F67" s="138">
        <v>8.9</v>
      </c>
      <c r="G67" s="139">
        <f t="shared" si="2"/>
        <v>222.5</v>
      </c>
    </row>
    <row r="68" spans="1:7" ht="12" customHeight="1" x14ac:dyDescent="0.25">
      <c r="A68" s="17"/>
      <c r="B68" s="16"/>
      <c r="C68" s="7" t="s">
        <v>86</v>
      </c>
      <c r="D68" s="8"/>
      <c r="E68" s="8"/>
      <c r="F68" s="9"/>
      <c r="G68" s="18"/>
    </row>
    <row r="69" spans="1:7" ht="12" customHeight="1" x14ac:dyDescent="0.25">
      <c r="A69" s="17"/>
      <c r="B69" s="16"/>
      <c r="C69" s="7" t="s">
        <v>87</v>
      </c>
      <c r="D69" s="8"/>
      <c r="E69" s="8"/>
      <c r="F69" s="9"/>
      <c r="G69" s="18"/>
    </row>
    <row r="70" spans="1:7" ht="12" customHeight="1" x14ac:dyDescent="0.25">
      <c r="A70" s="17"/>
      <c r="B70" s="16"/>
      <c r="C70" s="7" t="s">
        <v>88</v>
      </c>
      <c r="D70" s="8"/>
      <c r="E70" s="8"/>
      <c r="F70" s="9"/>
      <c r="G70" s="18"/>
    </row>
    <row r="71" spans="1:7" ht="12" customHeight="1" x14ac:dyDescent="0.25">
      <c r="A71" s="17"/>
      <c r="B71" s="16"/>
      <c r="C71" s="7" t="s">
        <v>89</v>
      </c>
      <c r="D71" s="8"/>
      <c r="E71" s="8"/>
      <c r="F71" s="9"/>
      <c r="G71" s="18"/>
    </row>
    <row r="72" spans="1:7" ht="12" customHeight="1" x14ac:dyDescent="0.25">
      <c r="A72" s="17"/>
      <c r="B72" s="16"/>
      <c r="C72" s="7" t="s">
        <v>90</v>
      </c>
      <c r="D72" s="8"/>
      <c r="E72" s="8"/>
      <c r="F72" s="9"/>
      <c r="G72" s="18"/>
    </row>
    <row r="73" spans="1:7" ht="12" customHeight="1" x14ac:dyDescent="0.25">
      <c r="A73" s="17"/>
      <c r="B73" s="16"/>
      <c r="C73" s="7" t="s">
        <v>91</v>
      </c>
      <c r="D73" s="8"/>
      <c r="E73" s="8"/>
      <c r="F73" s="9"/>
      <c r="G73" s="18"/>
    </row>
    <row r="74" spans="1:7" ht="12" customHeight="1" thickBot="1" x14ac:dyDescent="0.3">
      <c r="A74" s="20"/>
      <c r="B74" s="134"/>
      <c r="C74" s="135"/>
      <c r="D74" s="21"/>
      <c r="E74" s="21"/>
      <c r="F74" s="26"/>
      <c r="G74" s="136"/>
    </row>
    <row r="75" spans="1:7" ht="12" customHeight="1" x14ac:dyDescent="0.25">
      <c r="A75" s="125"/>
      <c r="B75" s="126" t="s">
        <v>6</v>
      </c>
      <c r="C75" s="127" t="s">
        <v>7</v>
      </c>
      <c r="D75" s="126" t="s">
        <v>11</v>
      </c>
      <c r="E75" s="126" t="s">
        <v>12</v>
      </c>
      <c r="F75" s="128" t="s">
        <v>2</v>
      </c>
      <c r="G75" s="129" t="s">
        <v>8</v>
      </c>
    </row>
    <row r="76" spans="1:7" ht="12" customHeight="1" x14ac:dyDescent="0.25">
      <c r="A76" s="17"/>
      <c r="B76" s="95">
        <f>B2</f>
        <v>45819</v>
      </c>
      <c r="C76" s="14" t="str">
        <f>A1</f>
        <v>Rahandusministeerium</v>
      </c>
      <c r="D76" s="13"/>
      <c r="E76" s="13">
        <v>44</v>
      </c>
      <c r="F76" s="15"/>
      <c r="G76" s="25"/>
    </row>
    <row r="77" spans="1:7" ht="12" customHeight="1" x14ac:dyDescent="0.25">
      <c r="A77" s="17"/>
      <c r="B77" s="16" t="str">
        <f>B35</f>
        <v>toidutalumatud</v>
      </c>
      <c r="C77" s="7" t="str">
        <f>C35</f>
        <v>toidusildid eesti keeles</v>
      </c>
      <c r="D77" s="8"/>
      <c r="E77" s="8"/>
      <c r="F77" s="9"/>
      <c r="G77" s="18"/>
    </row>
    <row r="78" spans="1:7" ht="12" customHeight="1" x14ac:dyDescent="0.25">
      <c r="A78" s="17"/>
      <c r="B78" s="8" t="str">
        <f>B36</f>
        <v>allergikud</v>
      </c>
      <c r="C78" s="7" t="str">
        <f>C36</f>
        <v>Laktoosivaba või kaerapiim võiks valikus olla</v>
      </c>
      <c r="D78" s="8"/>
      <c r="E78" s="8"/>
      <c r="F78" s="9"/>
      <c r="G78" s="18"/>
    </row>
    <row r="79" spans="1:7" ht="12" customHeight="1" x14ac:dyDescent="0.25">
      <c r="A79" s="17"/>
      <c r="B79" s="8" t="s">
        <v>70</v>
      </c>
      <c r="C79" s="7" t="s">
        <v>22</v>
      </c>
      <c r="D79" s="8"/>
      <c r="E79" s="8">
        <f>E76</f>
        <v>44</v>
      </c>
      <c r="F79" s="9">
        <v>0</v>
      </c>
      <c r="G79" s="18">
        <f t="shared" ref="G79" si="5">E79*F79</f>
        <v>0</v>
      </c>
    </row>
    <row r="80" spans="1:7" ht="12" customHeight="1" x14ac:dyDescent="0.25">
      <c r="A80" s="17"/>
      <c r="B80" s="8" t="s">
        <v>97</v>
      </c>
      <c r="C80" s="88" t="s">
        <v>55</v>
      </c>
      <c r="D80" s="8"/>
      <c r="E80" s="8">
        <f>E76</f>
        <v>44</v>
      </c>
      <c r="F80" s="9">
        <v>0</v>
      </c>
      <c r="G80" s="18">
        <f t="shared" ref="G80:G84" si="6">E80*F80</f>
        <v>0</v>
      </c>
    </row>
    <row r="81" spans="1:7" ht="12" customHeight="1" x14ac:dyDescent="0.25">
      <c r="A81" s="17"/>
      <c r="B81" s="8" t="s">
        <v>102</v>
      </c>
      <c r="C81" s="89" t="s">
        <v>62</v>
      </c>
      <c r="D81" s="8"/>
      <c r="E81" s="8">
        <f>E76</f>
        <v>44</v>
      </c>
      <c r="F81" s="9">
        <v>4.9000000000000004</v>
      </c>
      <c r="G81" s="18">
        <f t="shared" si="6"/>
        <v>215.60000000000002</v>
      </c>
    </row>
    <row r="82" spans="1:7" ht="12" customHeight="1" x14ac:dyDescent="0.25">
      <c r="A82" s="17"/>
      <c r="B82" s="8"/>
      <c r="C82" s="89" t="s">
        <v>54</v>
      </c>
      <c r="D82" s="8"/>
      <c r="E82" s="8"/>
      <c r="F82" s="9"/>
      <c r="G82" s="18"/>
    </row>
    <row r="83" spans="1:7" ht="12" customHeight="1" x14ac:dyDescent="0.25">
      <c r="A83" s="17"/>
      <c r="B83" s="8"/>
      <c r="C83" s="89" t="s">
        <v>66</v>
      </c>
      <c r="D83" s="8"/>
      <c r="E83" s="8"/>
      <c r="F83" s="9"/>
      <c r="G83" s="18"/>
    </row>
    <row r="84" spans="1:7" ht="12" customHeight="1" x14ac:dyDescent="0.25">
      <c r="A84" s="17"/>
      <c r="B84" s="8" t="s">
        <v>103</v>
      </c>
      <c r="C84" s="89" t="s">
        <v>56</v>
      </c>
      <c r="D84" s="89"/>
      <c r="E84" s="90">
        <f>E76</f>
        <v>44</v>
      </c>
      <c r="F84" s="9">
        <v>18</v>
      </c>
      <c r="G84" s="18">
        <f t="shared" si="6"/>
        <v>792</v>
      </c>
    </row>
    <row r="85" spans="1:7" ht="12" customHeight="1" x14ac:dyDescent="0.25">
      <c r="A85" s="17"/>
      <c r="B85" s="8"/>
      <c r="C85" s="89" t="s">
        <v>57</v>
      </c>
      <c r="D85" s="89"/>
      <c r="E85" s="89"/>
      <c r="F85" s="9"/>
      <c r="G85" s="18"/>
    </row>
    <row r="86" spans="1:7" ht="12" customHeight="1" x14ac:dyDescent="0.25">
      <c r="A86" s="17"/>
      <c r="B86" s="8"/>
      <c r="C86" s="89" t="s">
        <v>58</v>
      </c>
      <c r="D86" s="89"/>
      <c r="E86" s="89"/>
      <c r="F86" s="9"/>
      <c r="G86" s="18"/>
    </row>
    <row r="87" spans="1:7" ht="12" customHeight="1" x14ac:dyDescent="0.25">
      <c r="A87" s="17"/>
      <c r="B87" s="8"/>
      <c r="C87" s="104" t="s">
        <v>59</v>
      </c>
      <c r="D87" s="89"/>
      <c r="E87" s="89"/>
      <c r="F87" s="9"/>
      <c r="G87" s="18"/>
    </row>
    <row r="88" spans="1:7" ht="12" customHeight="1" x14ac:dyDescent="0.25">
      <c r="A88" s="17"/>
      <c r="B88" s="8"/>
      <c r="C88" s="89" t="s">
        <v>60</v>
      </c>
      <c r="D88" s="89"/>
      <c r="E88" s="89"/>
      <c r="F88" s="9"/>
      <c r="G88" s="18"/>
    </row>
    <row r="89" spans="1:7" ht="12" customHeight="1" x14ac:dyDescent="0.25">
      <c r="A89" s="17"/>
      <c r="B89" s="8"/>
      <c r="C89" s="89" t="s">
        <v>61</v>
      </c>
      <c r="D89" s="89"/>
      <c r="E89" s="89"/>
      <c r="F89" s="9"/>
      <c r="G89" s="18"/>
    </row>
    <row r="90" spans="1:7" ht="12" customHeight="1" x14ac:dyDescent="0.25">
      <c r="A90" s="19" t="s">
        <v>13</v>
      </c>
      <c r="B90" s="78">
        <f>G90/B1</f>
        <v>74.656451612903226</v>
      </c>
      <c r="C90" s="10" t="s">
        <v>15</v>
      </c>
      <c r="D90" s="8"/>
      <c r="E90" s="8"/>
      <c r="F90" s="9"/>
      <c r="G90" s="32">
        <f>SUM(G35:G89)</f>
        <v>4628.7</v>
      </c>
    </row>
    <row r="91" spans="1:7" ht="12" customHeight="1" thickBot="1" x14ac:dyDescent="0.3">
      <c r="A91" s="20"/>
      <c r="B91" s="21"/>
      <c r="C91" s="22" t="s">
        <v>4</v>
      </c>
      <c r="D91" s="21"/>
      <c r="E91" s="21"/>
      <c r="F91" s="26"/>
      <c r="G91" s="24">
        <f>G90/1.22</f>
        <v>3794.0163934426228</v>
      </c>
    </row>
    <row r="92" spans="1:7" ht="12" customHeight="1" x14ac:dyDescent="0.25">
      <c r="A92" s="27" t="s">
        <v>13</v>
      </c>
      <c r="B92" s="79">
        <f>G92/B1</f>
        <v>125.43225806451612</v>
      </c>
      <c r="C92" s="28" t="s">
        <v>21</v>
      </c>
      <c r="D92" s="29"/>
      <c r="E92" s="29"/>
      <c r="F92" s="30"/>
      <c r="G92" s="31">
        <f>G13+G31+G90</f>
        <v>7776.7999999999993</v>
      </c>
    </row>
    <row r="93" spans="1:7" ht="12" customHeight="1" thickBot="1" x14ac:dyDescent="0.3">
      <c r="A93" s="20"/>
      <c r="B93" s="21"/>
      <c r="C93" s="22" t="s">
        <v>4</v>
      </c>
      <c r="D93" s="21"/>
      <c r="E93" s="21"/>
      <c r="F93" s="23"/>
      <c r="G93" s="66">
        <f>G14+G32+G91</f>
        <v>6527.7187001305665</v>
      </c>
    </row>
    <row r="94" spans="1:7" ht="12" customHeight="1" x14ac:dyDescent="0.25">
      <c r="A94" s="33" t="s">
        <v>25</v>
      </c>
      <c r="B94" s="80"/>
      <c r="C94" s="34"/>
      <c r="D94" s="34"/>
      <c r="E94" s="91"/>
      <c r="F94" s="35"/>
      <c r="G94" s="67"/>
    </row>
    <row r="95" spans="1:7" ht="12" customHeight="1" x14ac:dyDescent="0.25">
      <c r="A95" s="68" t="s">
        <v>44</v>
      </c>
      <c r="B95" s="81"/>
      <c r="C95" s="65"/>
      <c r="D95" s="65"/>
      <c r="E95" s="92"/>
      <c r="F95" s="63"/>
      <c r="G95" s="69"/>
    </row>
    <row r="96" spans="1:7" ht="12" customHeight="1" thickBot="1" x14ac:dyDescent="0.3">
      <c r="A96" s="37" t="s">
        <v>24</v>
      </c>
      <c r="B96" s="82"/>
      <c r="C96" s="38"/>
      <c r="D96" s="38"/>
      <c r="E96" s="93"/>
      <c r="F96" s="64"/>
      <c r="G96" s="70"/>
    </row>
    <row r="97" spans="1:7" x14ac:dyDescent="0.25">
      <c r="A97" s="3"/>
      <c r="B97" s="83"/>
      <c r="C97" s="3"/>
      <c r="D97" s="3"/>
      <c r="E97" s="94"/>
      <c r="F97" s="4"/>
      <c r="G97" s="5"/>
    </row>
    <row r="98" spans="1:7" x14ac:dyDescent="0.25">
      <c r="A98" s="3"/>
      <c r="B98" s="83"/>
      <c r="C98" s="3"/>
      <c r="D98" s="3"/>
      <c r="E98" s="94"/>
      <c r="F98" s="4"/>
      <c r="G98" s="5"/>
    </row>
    <row r="99" spans="1:7" x14ac:dyDescent="0.25">
      <c r="A99" s="3"/>
      <c r="B99" s="83"/>
      <c r="C99" s="3"/>
      <c r="D99" s="3"/>
      <c r="E99" s="94"/>
      <c r="F99" s="4"/>
      <c r="G99" s="5"/>
    </row>
    <row r="100" spans="1:7" x14ac:dyDescent="0.25">
      <c r="A100" s="3"/>
      <c r="B100" s="83"/>
      <c r="C100" s="3"/>
      <c r="D100" s="3"/>
      <c r="E100" s="94"/>
      <c r="F100" s="4"/>
      <c r="G100" s="5"/>
    </row>
    <row r="101" spans="1:7" x14ac:dyDescent="0.25">
      <c r="A101" s="3"/>
      <c r="B101" s="83"/>
      <c r="C101" s="3"/>
      <c r="D101" s="3"/>
      <c r="E101" s="83"/>
      <c r="F101" s="4"/>
      <c r="G101" s="5"/>
    </row>
    <row r="102" spans="1:7" x14ac:dyDescent="0.25">
      <c r="A102" s="3"/>
      <c r="B102" s="83"/>
      <c r="C102" s="3"/>
      <c r="D102" s="3"/>
      <c r="E102" s="83"/>
      <c r="F102" s="4"/>
      <c r="G102" s="5"/>
    </row>
    <row r="103" spans="1:7" x14ac:dyDescent="0.25">
      <c r="A103" s="3"/>
      <c r="B103" s="83"/>
      <c r="C103" s="3"/>
      <c r="D103" s="3"/>
      <c r="E103" s="83"/>
      <c r="F103" s="4"/>
      <c r="G103" s="5"/>
    </row>
    <row r="104" spans="1:7" x14ac:dyDescent="0.25">
      <c r="A104" s="3"/>
      <c r="B104" s="83"/>
      <c r="C104" s="3"/>
      <c r="D104" s="3"/>
      <c r="E104" s="83"/>
      <c r="F104" s="4"/>
      <c r="G104" s="5"/>
    </row>
    <row r="105" spans="1:7" x14ac:dyDescent="0.25">
      <c r="A105" s="3"/>
      <c r="B105" s="83"/>
      <c r="C105" s="3"/>
      <c r="D105" s="3"/>
      <c r="E105" s="83"/>
      <c r="F105" s="4"/>
      <c r="G105" s="5"/>
    </row>
    <row r="106" spans="1:7" x14ac:dyDescent="0.25">
      <c r="A106" s="3"/>
      <c r="B106" s="83"/>
      <c r="C106" s="3"/>
      <c r="D106" s="3"/>
      <c r="E106" s="83"/>
      <c r="F106" s="4"/>
      <c r="G106" s="5"/>
    </row>
    <row r="107" spans="1:7" x14ac:dyDescent="0.25">
      <c r="A107" s="3"/>
      <c r="B107" s="83"/>
      <c r="C107" s="3"/>
      <c r="D107" s="3"/>
      <c r="E107" s="83"/>
      <c r="F107" s="4"/>
      <c r="G107" s="5"/>
    </row>
    <row r="108" spans="1:7" x14ac:dyDescent="0.25">
      <c r="A108" s="3"/>
      <c r="B108" s="83"/>
      <c r="C108" s="3"/>
      <c r="D108" s="3"/>
      <c r="E108" s="83"/>
      <c r="F108" s="4"/>
      <c r="G108" s="5"/>
    </row>
    <row r="109" spans="1:7" x14ac:dyDescent="0.25">
      <c r="A109" s="3"/>
      <c r="B109" s="83"/>
      <c r="C109" s="3"/>
      <c r="D109" s="3"/>
      <c r="E109" s="83"/>
      <c r="F109" s="4"/>
      <c r="G109" s="5"/>
    </row>
    <row r="110" spans="1:7" x14ac:dyDescent="0.25">
      <c r="A110" s="3"/>
      <c r="B110" s="83"/>
      <c r="C110" s="3"/>
      <c r="D110" s="3"/>
      <c r="E110" s="83"/>
      <c r="F110" s="4"/>
      <c r="G110" s="5"/>
    </row>
    <row r="111" spans="1:7" x14ac:dyDescent="0.25">
      <c r="A111" s="3"/>
      <c r="B111" s="83"/>
      <c r="C111" s="3"/>
      <c r="D111" s="3"/>
      <c r="E111" s="83"/>
      <c r="F111" s="4"/>
      <c r="G111" s="5"/>
    </row>
    <row r="112" spans="1:7" x14ac:dyDescent="0.25">
      <c r="A112" s="3"/>
      <c r="B112" s="83"/>
      <c r="C112" s="3"/>
      <c r="D112" s="3"/>
      <c r="E112" s="83"/>
      <c r="F112" s="4"/>
      <c r="G112" s="5"/>
    </row>
    <row r="113" spans="1:7" x14ac:dyDescent="0.25">
      <c r="A113" s="3"/>
      <c r="B113" s="83"/>
      <c r="C113" s="3"/>
      <c r="D113" s="3"/>
      <c r="E113" s="83"/>
      <c r="F113" s="4"/>
      <c r="G113" s="5"/>
    </row>
    <row r="114" spans="1:7" x14ac:dyDescent="0.25">
      <c r="A114" s="3"/>
      <c r="B114" s="83"/>
      <c r="C114" s="3"/>
      <c r="D114" s="3"/>
      <c r="E114" s="83"/>
      <c r="F114" s="4"/>
      <c r="G114" s="5"/>
    </row>
    <row r="115" spans="1:7" x14ac:dyDescent="0.25">
      <c r="A115" s="3"/>
      <c r="B115" s="83"/>
      <c r="C115" s="3"/>
      <c r="D115" s="3"/>
      <c r="E115" s="83"/>
      <c r="F115" s="4"/>
      <c r="G115" s="5"/>
    </row>
    <row r="116" spans="1:7" x14ac:dyDescent="0.25">
      <c r="A116" s="3"/>
      <c r="B116" s="83"/>
      <c r="C116" s="3"/>
      <c r="D116" s="3"/>
      <c r="E116" s="83"/>
      <c r="F116" s="4"/>
      <c r="G116" s="5"/>
    </row>
    <row r="117" spans="1:7" x14ac:dyDescent="0.25">
      <c r="A117" s="3"/>
      <c r="B117" s="83"/>
      <c r="C117" s="3"/>
      <c r="D117" s="3"/>
      <c r="E117" s="83"/>
      <c r="F117" s="4"/>
      <c r="G117" s="5"/>
    </row>
    <row r="118" spans="1:7" x14ac:dyDescent="0.25">
      <c r="A118" s="3"/>
      <c r="B118" s="83"/>
      <c r="C118" s="3"/>
      <c r="D118" s="3"/>
      <c r="E118" s="83"/>
      <c r="F118" s="4"/>
      <c r="G118" s="5"/>
    </row>
    <row r="119" spans="1:7" x14ac:dyDescent="0.25">
      <c r="A119" s="3"/>
      <c r="B119" s="83"/>
      <c r="C119" s="3"/>
      <c r="D119" s="3"/>
      <c r="E119" s="83"/>
      <c r="F119" s="4"/>
      <c r="G119" s="5"/>
    </row>
    <row r="120" spans="1:7" x14ac:dyDescent="0.25">
      <c r="A120" s="3"/>
      <c r="B120" s="83"/>
      <c r="C120" s="3"/>
      <c r="D120" s="3"/>
      <c r="E120" s="83"/>
      <c r="F120" s="4"/>
      <c r="G12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Angela Valdi - RAM</cp:lastModifiedBy>
  <cp:lastPrinted>2024-05-28T12:04:07Z</cp:lastPrinted>
  <dcterms:created xsi:type="dcterms:W3CDTF">2019-04-01T11:49:12Z</dcterms:created>
  <dcterms:modified xsi:type="dcterms:W3CDTF">2025-05-23T07:26:28Z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2025-05-21T14:32:47Z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a3f41e65-8fc0-4f32-9558-2dd797d3958f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